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obby Chamberlain\Desktop\U of I Working Space\"/>
    </mc:Choice>
  </mc:AlternateContent>
  <xr:revisionPtr revIDLastSave="0" documentId="13_ncr:1_{68A3B85A-07F8-4B1D-A74C-1A3B861079D1}" xr6:coauthVersionLast="47" xr6:coauthVersionMax="47" xr10:uidLastSave="{00000000-0000-0000-0000-000000000000}"/>
  <bookViews>
    <workbookView xWindow="-108" yWindow="-108" windowWidth="30936" windowHeight="1689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4" i="1" l="1"/>
  <c r="AB31" i="1"/>
  <c r="AA31" i="1"/>
  <c r="Z31" i="1"/>
  <c r="Y31" i="1"/>
  <c r="D6" i="1"/>
  <c r="X34" i="1"/>
  <c r="X35" i="1" s="1"/>
  <c r="X36" i="1" s="1"/>
  <c r="X37" i="1" s="1"/>
  <c r="X39" i="1" s="1"/>
  <c r="X40" i="1" s="1"/>
  <c r="X41" i="1" s="1"/>
  <c r="X42" i="1" s="1"/>
  <c r="X44" i="1" s="1"/>
  <c r="X45" i="1" s="1"/>
  <c r="A37" i="1"/>
  <c r="A36" i="1"/>
  <c r="A35" i="1"/>
  <c r="A34" i="1"/>
  <c r="A33" i="1"/>
  <c r="A32" i="1"/>
  <c r="A31" i="1"/>
  <c r="A30" i="1"/>
  <c r="A29" i="1"/>
  <c r="B33" i="1"/>
  <c r="B37" i="1"/>
  <c r="B36" i="1"/>
  <c r="B32" i="1"/>
  <c r="B35" i="1"/>
  <c r="S42" i="1" s="1"/>
  <c r="U42" i="1" s="1"/>
  <c r="B34" i="1"/>
  <c r="S41" i="1" s="1"/>
  <c r="U41" i="1" s="1"/>
  <c r="B31" i="1"/>
  <c r="B30" i="1"/>
  <c r="B29" i="1"/>
  <c r="C28" i="1"/>
  <c r="C36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C33" i="1" l="1"/>
  <c r="D28" i="1"/>
  <c r="C30" i="1"/>
  <c r="C31" i="1"/>
  <c r="C37" i="1"/>
  <c r="C29" i="1"/>
  <c r="C32" i="1"/>
  <c r="D30" i="1" l="1"/>
  <c r="D33" i="1"/>
  <c r="D31" i="1"/>
  <c r="D37" i="1"/>
  <c r="S40" i="1" s="1"/>
  <c r="U40" i="1" s="1"/>
  <c r="D36" i="1"/>
  <c r="D32" i="1"/>
  <c r="E28" i="1"/>
  <c r="D29" i="1"/>
  <c r="E29" i="1" l="1"/>
  <c r="E33" i="1"/>
  <c r="E37" i="1"/>
  <c r="F28" i="1"/>
  <c r="E30" i="1"/>
  <c r="E32" i="1"/>
  <c r="E31" i="1"/>
  <c r="E36" i="1"/>
  <c r="F29" i="1" l="1"/>
  <c r="F33" i="1"/>
  <c r="F36" i="1"/>
  <c r="G28" i="1"/>
  <c r="F31" i="1"/>
  <c r="F32" i="1"/>
  <c r="F30" i="1"/>
  <c r="G36" i="1"/>
  <c r="G30" i="1" l="1"/>
  <c r="G33" i="1"/>
  <c r="G29" i="1"/>
  <c r="G32" i="1"/>
  <c r="G31" i="1"/>
  <c r="H28" i="1"/>
  <c r="H33" i="1" s="1"/>
  <c r="S39" i="1"/>
  <c r="U39" i="1" s="1"/>
  <c r="D3" i="1" s="1"/>
  <c r="I28" i="1" l="1"/>
  <c r="I33" i="1" s="1"/>
  <c r="H32" i="1"/>
  <c r="H31" i="1"/>
  <c r="H36" i="1"/>
  <c r="H30" i="1"/>
  <c r="H29" i="1"/>
  <c r="J28" i="1"/>
  <c r="J33" i="1" s="1"/>
  <c r="I30" i="1"/>
  <c r="I31" i="1"/>
  <c r="I29" i="1"/>
  <c r="I32" i="1"/>
  <c r="K28" i="1" l="1"/>
  <c r="K33" i="1" s="1"/>
  <c r="J30" i="1"/>
  <c r="J32" i="1"/>
  <c r="J29" i="1"/>
  <c r="J31" i="1"/>
  <c r="L28" i="1" l="1"/>
  <c r="L33" i="1" s="1"/>
  <c r="K30" i="1"/>
  <c r="K32" i="1"/>
  <c r="K29" i="1"/>
  <c r="K31" i="1"/>
  <c r="M28" i="1" l="1"/>
  <c r="L32" i="1"/>
  <c r="L29" i="1"/>
  <c r="L30" i="1"/>
  <c r="L31" i="1"/>
  <c r="M33" i="1" l="1"/>
  <c r="M32" i="1"/>
  <c r="S37" i="1" s="1"/>
  <c r="U37" i="1" s="1"/>
  <c r="N28" i="1"/>
  <c r="M29" i="1"/>
  <c r="M30" i="1"/>
  <c r="M31" i="1"/>
  <c r="N33" i="1" l="1"/>
  <c r="S36" i="1" s="1"/>
  <c r="U36" i="1" s="1"/>
  <c r="D2" i="1" s="1"/>
  <c r="N32" i="1"/>
  <c r="O28" i="1"/>
  <c r="O33" i="1" s="1"/>
  <c r="N31" i="1"/>
  <c r="N30" i="1"/>
  <c r="N29" i="1"/>
  <c r="P28" i="1" l="1"/>
  <c r="O31" i="1"/>
  <c r="O30" i="1"/>
  <c r="O29" i="1"/>
  <c r="O32" i="1"/>
  <c r="Q28" i="1" l="1"/>
  <c r="P30" i="1"/>
  <c r="P31" i="1"/>
  <c r="P29" i="1"/>
  <c r="R28" i="1" l="1"/>
  <c r="Q30" i="1"/>
  <c r="Q29" i="1"/>
  <c r="Q31" i="1"/>
  <c r="S28" i="1" l="1"/>
  <c r="R30" i="1"/>
  <c r="R31" i="1"/>
  <c r="R29" i="1"/>
  <c r="T28" i="1" l="1"/>
  <c r="S29" i="1"/>
  <c r="S31" i="1"/>
  <c r="S30" i="1"/>
  <c r="U28" i="1" l="1"/>
  <c r="T29" i="1"/>
  <c r="T31" i="1"/>
  <c r="T30" i="1"/>
  <c r="V28" i="1" l="1"/>
  <c r="U29" i="1"/>
  <c r="U31" i="1"/>
  <c r="U30" i="1"/>
  <c r="W28" i="1" l="1"/>
  <c r="V31" i="1"/>
  <c r="V30" i="1"/>
  <c r="V29" i="1"/>
  <c r="X28" i="1" l="1"/>
  <c r="W31" i="1"/>
  <c r="W30" i="1"/>
  <c r="W29" i="1"/>
  <c r="Y28" i="1" l="1"/>
  <c r="X30" i="1"/>
  <c r="X29" i="1"/>
  <c r="X31" i="1"/>
  <c r="Y30" i="1" l="1"/>
  <c r="S35" i="1" s="1"/>
  <c r="U35" i="1" s="1"/>
  <c r="U44" i="1"/>
  <c r="D4" i="1" s="1"/>
  <c r="Y29" i="1"/>
  <c r="S34" i="1" s="1"/>
  <c r="U34" i="1" s="1"/>
  <c r="V34" i="1" s="1"/>
  <c r="Z28" i="1"/>
  <c r="V35" i="1" l="1"/>
  <c r="D1" i="1" s="1"/>
  <c r="D5" i="1" s="1"/>
  <c r="D7" i="1" s="1"/>
  <c r="D8" i="1" s="1"/>
  <c r="Z30" i="1"/>
  <c r="AA28" i="1"/>
  <c r="Z29" i="1"/>
  <c r="V36" i="1" l="1"/>
  <c r="V37" i="1" s="1"/>
  <c r="V39" i="1" s="1"/>
  <c r="V40" i="1" s="1"/>
  <c r="V41" i="1" s="1"/>
  <c r="V42" i="1" s="1"/>
  <c r="V44" i="1" s="1"/>
  <c r="V45" i="1" s="1"/>
  <c r="AB28" i="1"/>
  <c r="AA29" i="1"/>
  <c r="AA30" i="1"/>
  <c r="AB29" i="1" l="1"/>
  <c r="AB30" i="1"/>
</calcChain>
</file>

<file path=xl/sharedStrings.xml><?xml version="1.0" encoding="utf-8"?>
<sst xmlns="http://schemas.openxmlformats.org/spreadsheetml/2006/main" count="59" uniqueCount="47">
  <si>
    <t>Prelectures</t>
  </si>
  <si>
    <t>Checkpoints</t>
  </si>
  <si>
    <t>Labs</t>
  </si>
  <si>
    <t>Homework</t>
  </si>
  <si>
    <t>Exams</t>
  </si>
  <si>
    <t>Total for Course</t>
  </si>
  <si>
    <t>A+</t>
  </si>
  <si>
    <t>A</t>
  </si>
  <si>
    <t>A-</t>
  </si>
  <si>
    <t>B+</t>
  </si>
  <si>
    <t>B</t>
  </si>
  <si>
    <t>Grade</t>
  </si>
  <si>
    <t>Cutoff</t>
  </si>
  <si>
    <t>B-</t>
  </si>
  <si>
    <t>C+</t>
  </si>
  <si>
    <t>C</t>
  </si>
  <si>
    <t>C-</t>
  </si>
  <si>
    <t>D+</t>
  </si>
  <si>
    <t>D</t>
  </si>
  <si>
    <t>D-</t>
  </si>
  <si>
    <t>F</t>
  </si>
  <si>
    <t>Estimated Letter Grade</t>
  </si>
  <si>
    <t>Each grade should be out of 100, just like in your gradebook</t>
  </si>
  <si>
    <t xml:space="preserve">Replace the blue entries below with your actual grades </t>
  </si>
  <si>
    <t>(do not edit the numbers at the left)</t>
  </si>
  <si>
    <t>Warning…use "AS IS" official grading is done by gradebook following scoring rubric on course webpage</t>
  </si>
  <si>
    <t>Physics 212 Grade Estimator (Summer 2021)</t>
  </si>
  <si>
    <t>Discussions</t>
  </si>
  <si>
    <t>Lab 0</t>
  </si>
  <si>
    <t>Prelabs</t>
  </si>
  <si>
    <t>Assignment Number</t>
  </si>
  <si>
    <t>Lecture Bonus</t>
  </si>
  <si>
    <t>Lab Practical</t>
  </si>
  <si>
    <t>Category</t>
  </si>
  <si>
    <t>Percent</t>
  </si>
  <si>
    <t>Max</t>
  </si>
  <si>
    <t>Total</t>
  </si>
  <si>
    <t>Cumulative</t>
  </si>
  <si>
    <t>Cumulative Max</t>
  </si>
  <si>
    <t>Pre-Exam Cap</t>
  </si>
  <si>
    <t>Prelectures + Checkpoints</t>
  </si>
  <si>
    <t>Lab Stuff</t>
  </si>
  <si>
    <t>Non-Exams Total</t>
  </si>
  <si>
    <t>Homework + Discussions</t>
  </si>
  <si>
    <t>https://courses.physics.illinois.edu/PHYS212/su2021/course-grading.html</t>
  </si>
  <si>
    <t>This may have bugs in it and as such is not guaranteed to be correct. Please email me if you find a bug.</t>
  </si>
  <si>
    <t>Calculating happens below this line - do not edit! We sort the grades from largest to smallest so we can drop the lowest few.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</si>
</sst>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8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12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/>
    <xf numFmtId="164" fontId="16" fillId="4" borderId="0" xfId="0" applyNumberFormat="1" applyFont="1" applyFill="1"/>
    <xf numFmtId="0" fontId="0" fillId="4" borderId="0" xfId="0" applyFill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2" xfId="0" applyNumberFormat="1" applyFont="1" applyBorder="1"/>
    <xf numFmtId="0" fontId="1" fillId="0" borderId="4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/>
    <xf numFmtId="0" fontId="0" fillId="0" borderId="0" xfId="0" applyBorder="1"/>
    <xf numFmtId="0" fontId="1" fillId="0" borderId="6" xfId="0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7" xfId="0" applyNumberFormat="1" applyFont="1" applyBorder="1"/>
    <xf numFmtId="164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/>
    <xf numFmtId="164" fontId="16" fillId="4" borderId="0" xfId="0" applyNumberFormat="1" applyFont="1" applyFill="1" applyAlignment="1">
      <alignment horizontal="center"/>
    </xf>
    <xf numFmtId="164" fontId="16" fillId="4" borderId="0" xfId="0" applyNumberFormat="1" applyFont="1" applyFill="1" applyBorder="1"/>
    <xf numFmtId="0" fontId="0" fillId="4" borderId="0" xfId="0" applyFill="1" applyBorder="1"/>
    <xf numFmtId="164" fontId="16" fillId="0" borderId="3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6" fillId="0" borderId="0" xfId="0" applyFont="1" applyBorder="1"/>
    <xf numFmtId="164" fontId="16" fillId="0" borderId="5" xfId="0" applyNumberFormat="1" applyFont="1" applyBorder="1"/>
    <xf numFmtId="164" fontId="16" fillId="0" borderId="8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6" fillId="0" borderId="3" xfId="0" applyNumberFormat="1" applyFont="1" applyBorder="1"/>
    <xf numFmtId="164" fontId="17" fillId="0" borderId="0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5" borderId="0" xfId="0" applyNumberFormat="1" applyFont="1" applyFill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0" fontId="17" fillId="0" borderId="0" xfId="0" applyFont="1" applyBorder="1"/>
    <xf numFmtId="164" fontId="17" fillId="0" borderId="3" xfId="0" applyNumberFormat="1" applyFont="1" applyBorder="1" applyAlignment="1">
      <alignment horizontal="center"/>
    </xf>
    <xf numFmtId="164" fontId="17" fillId="5" borderId="0" xfId="0" applyNumberFormat="1" applyFont="1" applyFill="1" applyAlignment="1">
      <alignment horizontal="center"/>
    </xf>
    <xf numFmtId="164" fontId="17" fillId="5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5" xfId="0" applyNumberFormat="1" applyFont="1" applyBorder="1"/>
    <xf numFmtId="164" fontId="17" fillId="0" borderId="0" xfId="0" applyNumberFormat="1" applyFont="1" applyBorder="1"/>
    <xf numFmtId="164" fontId="17" fillId="0" borderId="2" xfId="0" applyNumberFormat="1" applyFont="1" applyBorder="1"/>
    <xf numFmtId="164" fontId="17" fillId="0" borderId="10" xfId="0" applyNumberFormat="1" applyFont="1" applyBorder="1"/>
    <xf numFmtId="164" fontId="17" fillId="0" borderId="7" xfId="0" applyNumberFormat="1" applyFont="1" applyBorder="1"/>
    <xf numFmtId="164" fontId="17" fillId="0" borderId="2" xfId="0" applyNumberFormat="1" applyFont="1" applyBorder="1" applyAlignment="1">
      <alignment horizontal="center"/>
    </xf>
    <xf numFmtId="164" fontId="17" fillId="6" borderId="8" xfId="0" applyNumberFormat="1" applyFont="1" applyFill="1" applyBorder="1" applyAlignment="1">
      <alignment horizontal="center"/>
    </xf>
    <xf numFmtId="0" fontId="0" fillId="0" borderId="0" xfId="0" applyFont="1" applyBorder="1"/>
    <xf numFmtId="0" fontId="18" fillId="0" borderId="2" xfId="0" applyFont="1" applyBorder="1" applyAlignment="1">
      <alignment horizontal="center"/>
    </xf>
    <xf numFmtId="0" fontId="18" fillId="0" borderId="0" xfId="0" applyFont="1" applyBorder="1"/>
    <xf numFmtId="164" fontId="18" fillId="0" borderId="2" xfId="0" applyNumberFormat="1" applyFont="1" applyBorder="1"/>
    <xf numFmtId="0" fontId="18" fillId="0" borderId="2" xfId="0" applyFont="1" applyBorder="1"/>
    <xf numFmtId="164" fontId="18" fillId="0" borderId="0" xfId="0" applyNumberFormat="1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3" xfId="0" applyFont="1" applyBorder="1"/>
    <xf numFmtId="0" fontId="16" fillId="0" borderId="0" xfId="0" applyFont="1"/>
    <xf numFmtId="164" fontId="17" fillId="0" borderId="8" xfId="0" applyNumberFormat="1" applyFont="1" applyBorder="1"/>
    <xf numFmtId="164" fontId="17" fillId="5" borderId="6" xfId="0" applyNumberFormat="1" applyFont="1" applyFill="1" applyBorder="1" applyAlignment="1">
      <alignment horizontal="center"/>
    </xf>
    <xf numFmtId="165" fontId="12" fillId="3" borderId="8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16" fillId="0" borderId="0" xfId="0" applyNumberFormat="1" applyFont="1" applyFill="1" applyBorder="1"/>
    <xf numFmtId="0" fontId="19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25" applyAlignment="1">
      <alignment horizontal="center"/>
    </xf>
    <xf numFmtId="0" fontId="0" fillId="0" borderId="0" xfId="0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urses.physics.illinois.edu/PHYS212/su2021/course-grad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topLeftCell="A16" zoomScaleNormal="100" workbookViewId="0">
      <selection activeCell="Q45" sqref="Q45:U45"/>
    </sheetView>
  </sheetViews>
  <sheetFormatPr defaultColWidth="11" defaultRowHeight="15.6" x14ac:dyDescent="0.3"/>
  <cols>
    <col min="1" max="1" width="33.59765625" style="1" customWidth="1"/>
    <col min="2" max="5" width="7.5" style="1" customWidth="1"/>
    <col min="6" max="6" width="7.5" customWidth="1"/>
    <col min="7" max="8" width="7.5" style="1" customWidth="1"/>
    <col min="9" max="9" width="7.5" customWidth="1"/>
    <col min="10" max="11" width="7.5" style="1" customWidth="1"/>
    <col min="12" max="28" width="7.5" customWidth="1"/>
  </cols>
  <sheetData>
    <row r="1" spans="1:29" ht="21.9" customHeight="1" x14ac:dyDescent="0.4">
      <c r="A1" s="94" t="s">
        <v>40</v>
      </c>
      <c r="B1" s="95"/>
      <c r="C1" s="95"/>
      <c r="D1" s="9">
        <f>V35</f>
        <v>47.916666666666671</v>
      </c>
    </row>
    <row r="2" spans="1:29" ht="21.9" customHeight="1" x14ac:dyDescent="0.5">
      <c r="A2" s="96" t="s">
        <v>43</v>
      </c>
      <c r="B2" s="97"/>
      <c r="C2" s="97"/>
      <c r="D2" s="12">
        <f>U36+U37</f>
        <v>237.90384615384613</v>
      </c>
      <c r="F2" s="86" t="s">
        <v>26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29" ht="21.9" customHeight="1" x14ac:dyDescent="0.4">
      <c r="A3" s="96" t="s">
        <v>41</v>
      </c>
      <c r="B3" s="97"/>
      <c r="C3" s="97"/>
      <c r="D3" s="12">
        <f>U39+U40+U41+U42</f>
        <v>194.66666666666669</v>
      </c>
      <c r="F3" s="87" t="s">
        <v>25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9" ht="21.9" customHeight="1" x14ac:dyDescent="0.4">
      <c r="A4" s="96" t="s">
        <v>31</v>
      </c>
      <c r="B4" s="98"/>
      <c r="C4" s="98"/>
      <c r="D4" s="12">
        <f>U44</f>
        <v>15.74074074074074</v>
      </c>
      <c r="F4" s="90" t="s">
        <v>44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29" ht="21.9" customHeight="1" x14ac:dyDescent="0.4">
      <c r="A5" s="96" t="s">
        <v>42</v>
      </c>
      <c r="B5" s="97"/>
      <c r="C5" s="97"/>
      <c r="D5" s="12">
        <f>MIN(D1+D2+D3+D4, 500)</f>
        <v>496.22792022792027</v>
      </c>
      <c r="F5" s="91" t="s">
        <v>45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29" ht="21.9" customHeight="1" thickBot="1" x14ac:dyDescent="0.45">
      <c r="A6" s="92" t="s">
        <v>4</v>
      </c>
      <c r="B6" s="93"/>
      <c r="C6" s="93"/>
      <c r="D6" s="78">
        <f>(B23+C23+D23+E23*2)*100</f>
        <v>382.99999999999994</v>
      </c>
      <c r="F6" s="88" t="s">
        <v>23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29" ht="21.9" customHeight="1" x14ac:dyDescent="0.4">
      <c r="A7" s="10"/>
      <c r="B7" s="11"/>
      <c r="C7" s="14" t="s">
        <v>5</v>
      </c>
      <c r="D7" s="79">
        <f>D5+D6</f>
        <v>879.22792022792021</v>
      </c>
      <c r="F7" s="89" t="s">
        <v>22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29" ht="21.9" customHeight="1" thickBot="1" x14ac:dyDescent="0.45">
      <c r="A8" s="13"/>
      <c r="B8" s="15"/>
      <c r="C8" s="16" t="s">
        <v>21</v>
      </c>
      <c r="D8" s="17" t="str">
        <f>VLOOKUP(D7,K36:L48,2,TRUE)</f>
        <v>B</v>
      </c>
      <c r="F8" s="89" t="s">
        <v>24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29" ht="16.2" thickBot="1" x14ac:dyDescent="0.35"/>
    <row r="10" spans="1:29" s="4" customFormat="1" ht="16.2" thickBot="1" x14ac:dyDescent="0.35">
      <c r="A10" s="22" t="s">
        <v>30</v>
      </c>
      <c r="B10" s="23">
        <v>1</v>
      </c>
      <c r="C10" s="23">
        <f>1+B10</f>
        <v>2</v>
      </c>
      <c r="D10" s="23">
        <f t="shared" ref="D10:AB10" si="0">1+C10</f>
        <v>3</v>
      </c>
      <c r="E10" s="23">
        <f t="shared" si="0"/>
        <v>4</v>
      </c>
      <c r="F10" s="23">
        <f t="shared" si="0"/>
        <v>5</v>
      </c>
      <c r="G10" s="23">
        <f t="shared" si="0"/>
        <v>6</v>
      </c>
      <c r="H10" s="23">
        <f t="shared" si="0"/>
        <v>7</v>
      </c>
      <c r="I10" s="23">
        <f t="shared" si="0"/>
        <v>8</v>
      </c>
      <c r="J10" s="23">
        <f t="shared" si="0"/>
        <v>9</v>
      </c>
      <c r="K10" s="23">
        <f t="shared" si="0"/>
        <v>10</v>
      </c>
      <c r="L10" s="23">
        <f t="shared" si="0"/>
        <v>11</v>
      </c>
      <c r="M10" s="23">
        <f t="shared" si="0"/>
        <v>12</v>
      </c>
      <c r="N10" s="23">
        <f t="shared" si="0"/>
        <v>13</v>
      </c>
      <c r="O10" s="23">
        <f t="shared" si="0"/>
        <v>14</v>
      </c>
      <c r="P10" s="23">
        <f t="shared" si="0"/>
        <v>15</v>
      </c>
      <c r="Q10" s="23">
        <f t="shared" si="0"/>
        <v>16</v>
      </c>
      <c r="R10" s="23">
        <f t="shared" si="0"/>
        <v>17</v>
      </c>
      <c r="S10" s="23">
        <f t="shared" si="0"/>
        <v>18</v>
      </c>
      <c r="T10" s="23">
        <f t="shared" si="0"/>
        <v>19</v>
      </c>
      <c r="U10" s="23">
        <f t="shared" si="0"/>
        <v>20</v>
      </c>
      <c r="V10" s="23">
        <f t="shared" si="0"/>
        <v>21</v>
      </c>
      <c r="W10" s="23">
        <f t="shared" si="0"/>
        <v>22</v>
      </c>
      <c r="X10" s="23">
        <f t="shared" si="0"/>
        <v>23</v>
      </c>
      <c r="Y10" s="23">
        <f t="shared" si="0"/>
        <v>24</v>
      </c>
      <c r="Z10" s="23">
        <f t="shared" si="0"/>
        <v>25</v>
      </c>
      <c r="AA10" s="23">
        <f t="shared" si="0"/>
        <v>26</v>
      </c>
      <c r="AB10" s="24">
        <f t="shared" si="0"/>
        <v>27</v>
      </c>
      <c r="AC10" s="3"/>
    </row>
    <row r="11" spans="1:29" x14ac:dyDescent="0.3">
      <c r="A11" s="25" t="s">
        <v>1</v>
      </c>
      <c r="B11" s="26">
        <v>1</v>
      </c>
      <c r="C11" s="26">
        <v>1</v>
      </c>
      <c r="D11" s="26">
        <v>1</v>
      </c>
      <c r="E11" s="26">
        <v>1</v>
      </c>
      <c r="F11" s="27">
        <v>1</v>
      </c>
      <c r="G11" s="26">
        <v>1</v>
      </c>
      <c r="H11" s="26">
        <v>1</v>
      </c>
      <c r="I11" s="27">
        <v>1</v>
      </c>
      <c r="J11" s="26">
        <v>1</v>
      </c>
      <c r="K11" s="26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1</v>
      </c>
      <c r="X11" s="27">
        <v>0.5</v>
      </c>
      <c r="Y11" s="27">
        <v>0.5</v>
      </c>
      <c r="Z11" s="27">
        <v>0.5</v>
      </c>
      <c r="AA11" s="27">
        <v>0.5</v>
      </c>
      <c r="AB11" s="47">
        <v>0.5</v>
      </c>
    </row>
    <row r="12" spans="1:29" x14ac:dyDescent="0.3">
      <c r="A12" s="28" t="s">
        <v>0</v>
      </c>
      <c r="B12" s="29">
        <v>1</v>
      </c>
      <c r="C12" s="29">
        <v>1</v>
      </c>
      <c r="D12" s="29">
        <v>1</v>
      </c>
      <c r="E12" s="29">
        <v>1</v>
      </c>
      <c r="F12" s="30">
        <v>1</v>
      </c>
      <c r="G12" s="29">
        <v>1</v>
      </c>
      <c r="H12" s="29">
        <v>1</v>
      </c>
      <c r="I12" s="30">
        <v>1</v>
      </c>
      <c r="J12" s="29">
        <v>1</v>
      </c>
      <c r="K12" s="29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30">
        <v>1</v>
      </c>
      <c r="V12" s="30">
        <v>1</v>
      </c>
      <c r="W12" s="30">
        <v>1</v>
      </c>
      <c r="X12" s="30">
        <v>0.5</v>
      </c>
      <c r="Y12" s="30">
        <v>0.5</v>
      </c>
      <c r="Z12" s="84">
        <v>0.5</v>
      </c>
      <c r="AA12" s="84">
        <v>0.5</v>
      </c>
      <c r="AB12" s="43">
        <v>0.5</v>
      </c>
    </row>
    <row r="13" spans="1:29" ht="16.2" thickBot="1" x14ac:dyDescent="0.35">
      <c r="A13" s="32" t="s">
        <v>31</v>
      </c>
      <c r="B13" s="33">
        <v>1</v>
      </c>
      <c r="C13" s="33">
        <v>1</v>
      </c>
      <c r="D13" s="33">
        <v>1</v>
      </c>
      <c r="E13" s="33">
        <v>1</v>
      </c>
      <c r="F13" s="34">
        <v>1</v>
      </c>
      <c r="G13" s="33">
        <v>1</v>
      </c>
      <c r="H13" s="33">
        <v>1</v>
      </c>
      <c r="I13" s="34">
        <v>1</v>
      </c>
      <c r="J13" s="33">
        <v>1</v>
      </c>
      <c r="K13" s="33">
        <v>1</v>
      </c>
      <c r="L13" s="34">
        <v>1</v>
      </c>
      <c r="M13" s="34">
        <v>1</v>
      </c>
      <c r="N13" s="34">
        <v>1</v>
      </c>
      <c r="O13" s="34">
        <v>1</v>
      </c>
      <c r="P13" s="34">
        <v>1</v>
      </c>
      <c r="Q13" s="34">
        <v>1</v>
      </c>
      <c r="R13" s="34">
        <v>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44">
        <v>0</v>
      </c>
    </row>
    <row r="14" spans="1:29" ht="16.2" thickBot="1" x14ac:dyDescent="0.35">
      <c r="B14" s="18"/>
      <c r="C14" s="18"/>
      <c r="D14" s="18"/>
      <c r="E14" s="18"/>
      <c r="F14" s="19"/>
      <c r="G14" s="18"/>
      <c r="H14" s="18"/>
      <c r="I14" s="19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9" x14ac:dyDescent="0.3">
      <c r="A15" s="25" t="s">
        <v>27</v>
      </c>
      <c r="B15" s="26">
        <v>0.9</v>
      </c>
      <c r="C15" s="26">
        <v>0.91</v>
      </c>
      <c r="D15" s="26">
        <v>0.92</v>
      </c>
      <c r="E15" s="26">
        <v>0.93</v>
      </c>
      <c r="F15" s="27">
        <v>0.94</v>
      </c>
      <c r="G15" s="26">
        <v>0.95</v>
      </c>
      <c r="H15" s="26">
        <v>0.96</v>
      </c>
      <c r="I15" s="27">
        <v>0.97</v>
      </c>
      <c r="J15" s="26">
        <v>0.98</v>
      </c>
      <c r="K15" s="26">
        <v>0.99</v>
      </c>
      <c r="L15" s="27">
        <v>1</v>
      </c>
      <c r="M15" s="27">
        <v>0.89</v>
      </c>
      <c r="N15" s="27">
        <v>0.88</v>
      </c>
      <c r="O15" s="47">
        <v>0.87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  <c r="AA15" s="39"/>
      <c r="AB15" s="39"/>
    </row>
    <row r="16" spans="1:29" ht="16.2" thickBot="1" x14ac:dyDescent="0.35">
      <c r="A16" s="32" t="s">
        <v>3</v>
      </c>
      <c r="B16" s="33">
        <v>0.99</v>
      </c>
      <c r="C16" s="33">
        <v>0.98</v>
      </c>
      <c r="D16" s="33">
        <v>0.97</v>
      </c>
      <c r="E16" s="33">
        <v>0.96</v>
      </c>
      <c r="F16" s="34">
        <v>0.95</v>
      </c>
      <c r="G16" s="33">
        <v>0.95</v>
      </c>
      <c r="H16" s="33">
        <v>0.95</v>
      </c>
      <c r="I16" s="34">
        <v>0.94</v>
      </c>
      <c r="J16" s="33">
        <v>0.93</v>
      </c>
      <c r="K16" s="33">
        <v>0.91</v>
      </c>
      <c r="L16" s="34">
        <v>0.98</v>
      </c>
      <c r="M16" s="34">
        <v>0.92</v>
      </c>
      <c r="N16" s="34">
        <v>0.98</v>
      </c>
      <c r="O16" s="44">
        <v>1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  <c r="AA16" s="39"/>
      <c r="AB16" s="39"/>
    </row>
    <row r="17" spans="1:28" ht="16.2" thickBot="1" x14ac:dyDescent="0.35">
      <c r="A17" s="3"/>
      <c r="B17" s="18"/>
      <c r="C17" s="18"/>
      <c r="D17" s="18"/>
      <c r="E17" s="18"/>
      <c r="F17" s="19"/>
      <c r="G17" s="18"/>
      <c r="H17" s="18"/>
      <c r="I17" s="19"/>
      <c r="J17" s="18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8" x14ac:dyDescent="0.3">
      <c r="A18" s="25" t="s">
        <v>28</v>
      </c>
      <c r="B18" s="40">
        <v>1</v>
      </c>
      <c r="C18" s="37"/>
      <c r="D18" s="37"/>
      <c r="E18" s="37"/>
      <c r="F18" s="20"/>
      <c r="G18" s="37"/>
      <c r="H18" s="37"/>
      <c r="I18" s="20"/>
      <c r="J18" s="37"/>
      <c r="K18" s="37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1"/>
    </row>
    <row r="19" spans="1:28" ht="16.2" thickBot="1" x14ac:dyDescent="0.35">
      <c r="A19" s="28" t="s">
        <v>32</v>
      </c>
      <c r="B19" s="43">
        <v>0.9</v>
      </c>
      <c r="C19" s="37"/>
      <c r="D19" s="37"/>
      <c r="E19" s="37"/>
      <c r="F19" s="20"/>
      <c r="G19" s="37"/>
      <c r="H19" s="37"/>
      <c r="I19" s="20"/>
      <c r="J19" s="37"/>
      <c r="K19" s="37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1"/>
    </row>
    <row r="20" spans="1:28" ht="16.2" thickBot="1" x14ac:dyDescent="0.35">
      <c r="A20" s="28" t="s">
        <v>29</v>
      </c>
      <c r="B20" s="30">
        <v>1</v>
      </c>
      <c r="C20" s="27">
        <v>1</v>
      </c>
      <c r="D20" s="27">
        <v>1</v>
      </c>
      <c r="E20" s="27">
        <v>1</v>
      </c>
      <c r="F20" s="36">
        <v>1</v>
      </c>
      <c r="G20" s="35">
        <v>0.9</v>
      </c>
      <c r="H20" s="41">
        <v>0.8</v>
      </c>
      <c r="I20" s="20"/>
      <c r="J20" s="37"/>
      <c r="K20" s="37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1"/>
    </row>
    <row r="21" spans="1:28" ht="16.2" thickBot="1" x14ac:dyDescent="0.35">
      <c r="A21" s="32" t="s">
        <v>2</v>
      </c>
      <c r="B21" s="34">
        <v>1</v>
      </c>
      <c r="C21" s="34">
        <v>1</v>
      </c>
      <c r="D21" s="34">
        <v>0.95</v>
      </c>
      <c r="E21" s="44">
        <v>0.95</v>
      </c>
      <c r="F21" s="37"/>
      <c r="G21" s="37"/>
      <c r="H21" s="37"/>
      <c r="I21" s="20"/>
      <c r="J21" s="37"/>
      <c r="K21" s="37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1"/>
    </row>
    <row r="22" spans="1:28" ht="16.2" thickBot="1" x14ac:dyDescent="0.35">
      <c r="A22" s="46"/>
      <c r="B22" s="30"/>
      <c r="C22" s="30"/>
      <c r="D22" s="42"/>
      <c r="E22" s="75"/>
      <c r="G22"/>
      <c r="H22"/>
      <c r="J22"/>
      <c r="K22"/>
    </row>
    <row r="23" spans="1:28" ht="16.2" thickBot="1" x14ac:dyDescent="0.35">
      <c r="A23" s="22" t="s">
        <v>4</v>
      </c>
      <c r="B23" s="35">
        <v>0.7</v>
      </c>
      <c r="C23" s="35">
        <v>0.85</v>
      </c>
      <c r="D23" s="35">
        <v>0.76</v>
      </c>
      <c r="E23" s="41">
        <v>0.76</v>
      </c>
      <c r="F23" s="19"/>
      <c r="G23" s="18"/>
      <c r="H23" s="18"/>
      <c r="I23" s="19"/>
      <c r="J23" s="18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8" x14ac:dyDescent="0.3">
      <c r="A24" s="3"/>
      <c r="B24" s="7"/>
      <c r="C24" s="7"/>
      <c r="D24" s="7"/>
      <c r="E24" s="7"/>
      <c r="G24" s="3"/>
      <c r="H24" s="7"/>
      <c r="K24" s="6"/>
    </row>
    <row r="25" spans="1:28" x14ac:dyDescent="0.3">
      <c r="A25" s="3"/>
      <c r="B25" s="7"/>
      <c r="C25" s="7"/>
      <c r="D25" s="7"/>
      <c r="E25" s="7"/>
      <c r="G25" s="3"/>
      <c r="H25" s="7"/>
      <c r="K25" s="6"/>
    </row>
    <row r="26" spans="1:28" s="8" customFormat="1" x14ac:dyDescent="0.3">
      <c r="A26" s="85" t="s">
        <v>46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ht="16.2" thickBot="1" x14ac:dyDescent="0.35">
      <c r="A27" s="3"/>
      <c r="B27" s="7"/>
      <c r="C27" s="7"/>
      <c r="D27" s="7"/>
      <c r="E27" s="7"/>
    </row>
    <row r="28" spans="1:28" ht="16.2" thickBot="1" x14ac:dyDescent="0.35">
      <c r="A28" s="22" t="s">
        <v>30</v>
      </c>
      <c r="B28" s="23">
        <v>1</v>
      </c>
      <c r="C28" s="23">
        <f>1+B28</f>
        <v>2</v>
      </c>
      <c r="D28" s="23">
        <f t="shared" ref="D28:AB28" si="1">1+C28</f>
        <v>3</v>
      </c>
      <c r="E28" s="23">
        <f t="shared" si="1"/>
        <v>4</v>
      </c>
      <c r="F28" s="23">
        <f t="shared" si="1"/>
        <v>5</v>
      </c>
      <c r="G28" s="23">
        <f t="shared" si="1"/>
        <v>6</v>
      </c>
      <c r="H28" s="23">
        <f t="shared" si="1"/>
        <v>7</v>
      </c>
      <c r="I28" s="23">
        <f t="shared" si="1"/>
        <v>8</v>
      </c>
      <c r="J28" s="23">
        <f t="shared" si="1"/>
        <v>9</v>
      </c>
      <c r="K28" s="23">
        <f t="shared" si="1"/>
        <v>10</v>
      </c>
      <c r="L28" s="23">
        <f t="shared" si="1"/>
        <v>11</v>
      </c>
      <c r="M28" s="23">
        <f t="shared" si="1"/>
        <v>12</v>
      </c>
      <c r="N28" s="23">
        <f t="shared" si="1"/>
        <v>13</v>
      </c>
      <c r="O28" s="23">
        <f t="shared" si="1"/>
        <v>14</v>
      </c>
      <c r="P28" s="23">
        <f t="shared" si="1"/>
        <v>15</v>
      </c>
      <c r="Q28" s="23">
        <f t="shared" si="1"/>
        <v>16</v>
      </c>
      <c r="R28" s="23">
        <f t="shared" si="1"/>
        <v>17</v>
      </c>
      <c r="S28" s="23">
        <f t="shared" si="1"/>
        <v>18</v>
      </c>
      <c r="T28" s="23">
        <f t="shared" si="1"/>
        <v>19</v>
      </c>
      <c r="U28" s="23">
        <f t="shared" si="1"/>
        <v>20</v>
      </c>
      <c r="V28" s="23">
        <f t="shared" si="1"/>
        <v>21</v>
      </c>
      <c r="W28" s="23">
        <f t="shared" si="1"/>
        <v>22</v>
      </c>
      <c r="X28" s="23">
        <f t="shared" si="1"/>
        <v>23</v>
      </c>
      <c r="Y28" s="23">
        <f t="shared" si="1"/>
        <v>24</v>
      </c>
      <c r="Z28" s="23">
        <f t="shared" si="1"/>
        <v>25</v>
      </c>
      <c r="AA28" s="23">
        <f t="shared" si="1"/>
        <v>26</v>
      </c>
      <c r="AB28" s="24">
        <f t="shared" si="1"/>
        <v>27</v>
      </c>
    </row>
    <row r="29" spans="1:28" x14ac:dyDescent="0.3">
      <c r="A29" s="25" t="str">
        <f>A11</f>
        <v>Checkpoints</v>
      </c>
      <c r="B29" s="64">
        <f t="shared" ref="B29:AB29" si="2">LARGE($B11:$AB11, B$28)</f>
        <v>1</v>
      </c>
      <c r="C29" s="64">
        <f t="shared" si="2"/>
        <v>1</v>
      </c>
      <c r="D29" s="64">
        <f t="shared" si="2"/>
        <v>1</v>
      </c>
      <c r="E29" s="64">
        <f t="shared" si="2"/>
        <v>1</v>
      </c>
      <c r="F29" s="64">
        <f t="shared" si="2"/>
        <v>1</v>
      </c>
      <c r="G29" s="64">
        <f t="shared" si="2"/>
        <v>1</v>
      </c>
      <c r="H29" s="64">
        <f t="shared" si="2"/>
        <v>1</v>
      </c>
      <c r="I29" s="64">
        <f t="shared" si="2"/>
        <v>1</v>
      </c>
      <c r="J29" s="64">
        <f t="shared" si="2"/>
        <v>1</v>
      </c>
      <c r="K29" s="64">
        <f t="shared" si="2"/>
        <v>1</v>
      </c>
      <c r="L29" s="64">
        <f t="shared" si="2"/>
        <v>1</v>
      </c>
      <c r="M29" s="64">
        <f t="shared" si="2"/>
        <v>1</v>
      </c>
      <c r="N29" s="64">
        <f t="shared" si="2"/>
        <v>1</v>
      </c>
      <c r="O29" s="64">
        <f t="shared" si="2"/>
        <v>1</v>
      </c>
      <c r="P29" s="64">
        <f t="shared" si="2"/>
        <v>1</v>
      </c>
      <c r="Q29" s="64">
        <f t="shared" si="2"/>
        <v>1</v>
      </c>
      <c r="R29" s="64">
        <f t="shared" si="2"/>
        <v>1</v>
      </c>
      <c r="S29" s="64">
        <f t="shared" si="2"/>
        <v>1</v>
      </c>
      <c r="T29" s="64">
        <f t="shared" si="2"/>
        <v>1</v>
      </c>
      <c r="U29" s="64">
        <f t="shared" si="2"/>
        <v>1</v>
      </c>
      <c r="V29" s="64">
        <f t="shared" si="2"/>
        <v>1</v>
      </c>
      <c r="W29" s="64">
        <f t="shared" si="2"/>
        <v>1</v>
      </c>
      <c r="X29" s="64">
        <f t="shared" si="2"/>
        <v>0.5</v>
      </c>
      <c r="Y29" s="54">
        <f t="shared" si="2"/>
        <v>0.5</v>
      </c>
      <c r="Z29" s="50">
        <f t="shared" si="2"/>
        <v>0.5</v>
      </c>
      <c r="AA29" s="50">
        <f t="shared" si="2"/>
        <v>0.5</v>
      </c>
      <c r="AB29" s="50">
        <f t="shared" si="2"/>
        <v>0.5</v>
      </c>
    </row>
    <row r="30" spans="1:28" ht="16.2" thickBot="1" x14ac:dyDescent="0.35">
      <c r="A30" s="28" t="str">
        <f>A12</f>
        <v>Prelectures</v>
      </c>
      <c r="B30" s="48">
        <f t="shared" ref="B30:AB31" si="3">LARGE($B12:$AB12, B$28)</f>
        <v>1</v>
      </c>
      <c r="C30" s="48">
        <f t="shared" si="3"/>
        <v>1</v>
      </c>
      <c r="D30" s="48">
        <f t="shared" si="3"/>
        <v>1</v>
      </c>
      <c r="E30" s="48">
        <f t="shared" si="3"/>
        <v>1</v>
      </c>
      <c r="F30" s="48">
        <f t="shared" si="3"/>
        <v>1</v>
      </c>
      <c r="G30" s="48">
        <f t="shared" si="3"/>
        <v>1</v>
      </c>
      <c r="H30" s="48">
        <f t="shared" si="3"/>
        <v>1</v>
      </c>
      <c r="I30" s="48">
        <f t="shared" si="3"/>
        <v>1</v>
      </c>
      <c r="J30" s="48">
        <f t="shared" si="3"/>
        <v>1</v>
      </c>
      <c r="K30" s="48">
        <f t="shared" si="3"/>
        <v>1</v>
      </c>
      <c r="L30" s="48">
        <f t="shared" si="3"/>
        <v>1</v>
      </c>
      <c r="M30" s="48">
        <f t="shared" si="3"/>
        <v>1</v>
      </c>
      <c r="N30" s="48">
        <f t="shared" si="3"/>
        <v>1</v>
      </c>
      <c r="O30" s="48">
        <f t="shared" si="3"/>
        <v>1</v>
      </c>
      <c r="P30" s="48">
        <f t="shared" si="3"/>
        <v>1</v>
      </c>
      <c r="Q30" s="48">
        <f t="shared" si="3"/>
        <v>1</v>
      </c>
      <c r="R30" s="48">
        <f t="shared" si="3"/>
        <v>1</v>
      </c>
      <c r="S30" s="48">
        <f t="shared" si="3"/>
        <v>1</v>
      </c>
      <c r="T30" s="48">
        <f t="shared" si="3"/>
        <v>1</v>
      </c>
      <c r="U30" s="48">
        <f t="shared" si="3"/>
        <v>1</v>
      </c>
      <c r="V30" s="48">
        <f t="shared" si="3"/>
        <v>1</v>
      </c>
      <c r="W30" s="48">
        <f t="shared" si="3"/>
        <v>1</v>
      </c>
      <c r="X30" s="48">
        <f t="shared" si="3"/>
        <v>0.5</v>
      </c>
      <c r="Y30" s="49">
        <f t="shared" si="3"/>
        <v>0.5</v>
      </c>
      <c r="Z30" s="50">
        <f t="shared" si="3"/>
        <v>0.5</v>
      </c>
      <c r="AA30" s="50">
        <f t="shared" si="3"/>
        <v>0.5</v>
      </c>
      <c r="AB30" s="50">
        <f t="shared" si="3"/>
        <v>0.5</v>
      </c>
    </row>
    <row r="31" spans="1:28" ht="16.2" thickBot="1" x14ac:dyDescent="0.35">
      <c r="A31" s="32" t="str">
        <f>A13</f>
        <v>Lecture Bonus</v>
      </c>
      <c r="B31" s="51">
        <f t="shared" ref="B31:AB31" si="4">LARGE($B13:$AB13, B$28)</f>
        <v>1</v>
      </c>
      <c r="C31" s="51">
        <f t="shared" si="4"/>
        <v>1</v>
      </c>
      <c r="D31" s="51">
        <f t="shared" si="4"/>
        <v>1</v>
      </c>
      <c r="E31" s="51">
        <f t="shared" si="4"/>
        <v>1</v>
      </c>
      <c r="F31" s="51">
        <f t="shared" si="4"/>
        <v>1</v>
      </c>
      <c r="G31" s="51">
        <f t="shared" si="4"/>
        <v>1</v>
      </c>
      <c r="H31" s="51">
        <f t="shared" si="4"/>
        <v>1</v>
      </c>
      <c r="I31" s="51">
        <f t="shared" si="4"/>
        <v>1</v>
      </c>
      <c r="J31" s="51">
        <f t="shared" si="4"/>
        <v>1</v>
      </c>
      <c r="K31" s="51">
        <f t="shared" si="4"/>
        <v>1</v>
      </c>
      <c r="L31" s="51">
        <f t="shared" si="4"/>
        <v>1</v>
      </c>
      <c r="M31" s="51">
        <f t="shared" si="4"/>
        <v>1</v>
      </c>
      <c r="N31" s="51">
        <f t="shared" si="4"/>
        <v>1</v>
      </c>
      <c r="O31" s="51">
        <f t="shared" si="4"/>
        <v>1</v>
      </c>
      <c r="P31" s="51">
        <f t="shared" si="4"/>
        <v>1</v>
      </c>
      <c r="Q31" s="51">
        <f t="shared" si="4"/>
        <v>1</v>
      </c>
      <c r="R31" s="51">
        <f t="shared" si="4"/>
        <v>1</v>
      </c>
      <c r="S31" s="51">
        <f t="shared" si="4"/>
        <v>0</v>
      </c>
      <c r="T31" s="51">
        <f t="shared" si="4"/>
        <v>0</v>
      </c>
      <c r="U31" s="51">
        <f t="shared" si="4"/>
        <v>0</v>
      </c>
      <c r="V31" s="51">
        <f t="shared" si="4"/>
        <v>0</v>
      </c>
      <c r="W31" s="51">
        <f t="shared" si="4"/>
        <v>0</v>
      </c>
      <c r="X31" s="51">
        <f t="shared" si="4"/>
        <v>0</v>
      </c>
      <c r="Y31" s="51">
        <f t="shared" si="3"/>
        <v>0</v>
      </c>
      <c r="Z31" s="112">
        <f t="shared" si="3"/>
        <v>0</v>
      </c>
      <c r="AA31" s="112">
        <f t="shared" si="3"/>
        <v>0</v>
      </c>
      <c r="AB31" s="52">
        <f t="shared" si="3"/>
        <v>0</v>
      </c>
    </row>
    <row r="32" spans="1:28" ht="16.2" thickBot="1" x14ac:dyDescent="0.35">
      <c r="A32" s="28" t="str">
        <f>A15</f>
        <v>Discussions</v>
      </c>
      <c r="B32" s="48">
        <f t="shared" ref="B32:O32" si="5">LARGE($B15:$AB15, B$28)</f>
        <v>1</v>
      </c>
      <c r="C32" s="48">
        <f t="shared" si="5"/>
        <v>0.99</v>
      </c>
      <c r="D32" s="48">
        <f t="shared" si="5"/>
        <v>0.98</v>
      </c>
      <c r="E32" s="48">
        <f t="shared" si="5"/>
        <v>0.97</v>
      </c>
      <c r="F32" s="48">
        <f t="shared" si="5"/>
        <v>0.96</v>
      </c>
      <c r="G32" s="48">
        <f t="shared" si="5"/>
        <v>0.95</v>
      </c>
      <c r="H32" s="48">
        <f t="shared" si="5"/>
        <v>0.94</v>
      </c>
      <c r="I32" s="48">
        <f t="shared" si="5"/>
        <v>0.93</v>
      </c>
      <c r="J32" s="48">
        <f t="shared" si="5"/>
        <v>0.92</v>
      </c>
      <c r="K32" s="48">
        <f t="shared" si="5"/>
        <v>0.91</v>
      </c>
      <c r="L32" s="48">
        <f t="shared" si="5"/>
        <v>0.9</v>
      </c>
      <c r="M32" s="49">
        <f t="shared" si="5"/>
        <v>0.89</v>
      </c>
      <c r="N32" s="77">
        <f t="shared" si="5"/>
        <v>0.88</v>
      </c>
      <c r="O32" s="50">
        <f t="shared" si="5"/>
        <v>0.87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ht="16.2" thickBot="1" x14ac:dyDescent="0.35">
      <c r="A33" s="32" t="str">
        <f>A16</f>
        <v>Homework</v>
      </c>
      <c r="B33" s="51">
        <f t="shared" ref="B33:O33" si="6">LARGE($B16:$AB16, B$28)</f>
        <v>1</v>
      </c>
      <c r="C33" s="51">
        <f t="shared" si="6"/>
        <v>0.99</v>
      </c>
      <c r="D33" s="51">
        <f t="shared" si="6"/>
        <v>0.98</v>
      </c>
      <c r="E33" s="51">
        <f t="shared" si="6"/>
        <v>0.98</v>
      </c>
      <c r="F33" s="51">
        <f t="shared" si="6"/>
        <v>0.98</v>
      </c>
      <c r="G33" s="51">
        <f t="shared" si="6"/>
        <v>0.97</v>
      </c>
      <c r="H33" s="51">
        <f t="shared" si="6"/>
        <v>0.96</v>
      </c>
      <c r="I33" s="51">
        <f t="shared" si="6"/>
        <v>0.95</v>
      </c>
      <c r="J33" s="51">
        <f t="shared" si="6"/>
        <v>0.95</v>
      </c>
      <c r="K33" s="51">
        <f t="shared" si="6"/>
        <v>0.95</v>
      </c>
      <c r="L33" s="51">
        <f t="shared" si="6"/>
        <v>0.94</v>
      </c>
      <c r="M33" s="51">
        <f t="shared" si="6"/>
        <v>0.93</v>
      </c>
      <c r="N33" s="65">
        <f t="shared" si="6"/>
        <v>0.92</v>
      </c>
      <c r="O33" s="50">
        <f t="shared" si="6"/>
        <v>0.91</v>
      </c>
      <c r="P33" s="53"/>
      <c r="Q33" s="110" t="s">
        <v>33</v>
      </c>
      <c r="R33" s="108"/>
      <c r="S33" s="67" t="s">
        <v>34</v>
      </c>
      <c r="T33" s="67" t="s">
        <v>35</v>
      </c>
      <c r="U33" s="67" t="s">
        <v>36</v>
      </c>
      <c r="V33" s="111" t="s">
        <v>37</v>
      </c>
      <c r="W33" s="111"/>
      <c r="X33" s="70" t="s">
        <v>38</v>
      </c>
      <c r="Y33" s="74"/>
      <c r="Z33" s="53"/>
      <c r="AA33" s="53"/>
      <c r="AB33" s="53"/>
    </row>
    <row r="34" spans="1:28" ht="16.2" thickBot="1" x14ac:dyDescent="0.35">
      <c r="A34" s="28" t="str">
        <f>A18</f>
        <v>Lab 0</v>
      </c>
      <c r="B34" s="49">
        <f>B18</f>
        <v>1</v>
      </c>
      <c r="C34" s="55"/>
      <c r="D34" s="55"/>
      <c r="E34" s="55"/>
      <c r="F34" s="56"/>
      <c r="G34" s="55"/>
      <c r="H34" s="55"/>
      <c r="I34" s="57"/>
      <c r="J34" s="58"/>
      <c r="K34" s="58"/>
      <c r="L34" s="57"/>
      <c r="M34" s="57"/>
      <c r="N34" s="57"/>
      <c r="O34" s="57"/>
      <c r="P34" s="57"/>
      <c r="Q34" s="110" t="s">
        <v>1</v>
      </c>
      <c r="R34" s="108"/>
      <c r="S34" s="69">
        <f>AVERAGE(B29:Y29)</f>
        <v>0.95833333333333337</v>
      </c>
      <c r="T34" s="70">
        <v>25</v>
      </c>
      <c r="U34" s="70">
        <f>S34*T34</f>
        <v>23.958333333333336</v>
      </c>
      <c r="V34" s="108">
        <f>U34</f>
        <v>23.958333333333336</v>
      </c>
      <c r="W34" s="108"/>
      <c r="X34" s="108">
        <f>T34</f>
        <v>25</v>
      </c>
      <c r="Y34" s="109"/>
      <c r="Z34" s="57"/>
      <c r="AA34" s="57"/>
      <c r="AB34" s="57"/>
    </row>
    <row r="35" spans="1:28" ht="16.2" thickBot="1" x14ac:dyDescent="0.35">
      <c r="A35" s="28" t="str">
        <f>A19</f>
        <v>Lab Practical</v>
      </c>
      <c r="B35" s="59">
        <f>B19</f>
        <v>0.9</v>
      </c>
      <c r="C35" s="55"/>
      <c r="D35" s="55"/>
      <c r="E35" s="55"/>
      <c r="F35" s="56"/>
      <c r="G35" s="55"/>
      <c r="H35" s="55"/>
      <c r="I35" s="57"/>
      <c r="J35" s="58"/>
      <c r="K35" s="25" t="s">
        <v>12</v>
      </c>
      <c r="L35" s="45" t="s">
        <v>11</v>
      </c>
      <c r="M35" s="57"/>
      <c r="N35" s="57"/>
      <c r="O35" s="57"/>
      <c r="P35" s="57"/>
      <c r="Q35" s="99" t="s">
        <v>0</v>
      </c>
      <c r="R35" s="100"/>
      <c r="S35" s="71">
        <f>AVERAGE(B30:Y30)</f>
        <v>0.95833333333333337</v>
      </c>
      <c r="T35" s="68">
        <v>25</v>
      </c>
      <c r="U35" s="68">
        <f>S35*T35</f>
        <v>23.958333333333336</v>
      </c>
      <c r="V35" s="100">
        <f>U35+V34</f>
        <v>47.916666666666671</v>
      </c>
      <c r="W35" s="100"/>
      <c r="X35" s="100">
        <f>T35+X34</f>
        <v>50</v>
      </c>
      <c r="Y35" s="102"/>
      <c r="Z35" s="57"/>
      <c r="AA35" s="57"/>
      <c r="AB35" s="57"/>
    </row>
    <row r="36" spans="1:28" ht="16.2" thickBot="1" x14ac:dyDescent="0.35">
      <c r="A36" s="28" t="str">
        <f>A20</f>
        <v>Prelabs</v>
      </c>
      <c r="B36" s="60">
        <f t="shared" ref="B36:H36" si="7">LARGE($B20:$H20, B$28)</f>
        <v>1</v>
      </c>
      <c r="C36" s="61">
        <f t="shared" si="7"/>
        <v>1</v>
      </c>
      <c r="D36" s="61">
        <f t="shared" si="7"/>
        <v>1</v>
      </c>
      <c r="E36" s="62">
        <f t="shared" si="7"/>
        <v>1</v>
      </c>
      <c r="F36" s="62">
        <f t="shared" si="7"/>
        <v>1</v>
      </c>
      <c r="G36" s="52">
        <f t="shared" si="7"/>
        <v>0.9</v>
      </c>
      <c r="H36" s="55">
        <f t="shared" si="7"/>
        <v>0.8</v>
      </c>
      <c r="I36" s="57"/>
      <c r="J36" s="58"/>
      <c r="K36" s="80">
        <v>0</v>
      </c>
      <c r="L36" s="81" t="s">
        <v>20</v>
      </c>
      <c r="M36" s="57"/>
      <c r="N36" s="57"/>
      <c r="O36" s="57"/>
      <c r="P36" s="57"/>
      <c r="Q36" s="99" t="s">
        <v>3</v>
      </c>
      <c r="R36" s="100"/>
      <c r="S36" s="71">
        <f>AVERAGE(B33:N33)</f>
        <v>0.96153846153846145</v>
      </c>
      <c r="T36" s="68">
        <v>100</v>
      </c>
      <c r="U36" s="68">
        <f>S36*T36</f>
        <v>96.153846153846146</v>
      </c>
      <c r="V36" s="100">
        <f>U36+V35</f>
        <v>144.07051282051282</v>
      </c>
      <c r="W36" s="100"/>
      <c r="X36" s="101">
        <f>T36+X35</f>
        <v>150</v>
      </c>
      <c r="Y36" s="107"/>
      <c r="Z36" s="57"/>
      <c r="AA36" s="57"/>
      <c r="AB36" s="57"/>
    </row>
    <row r="37" spans="1:28" ht="16.2" thickBot="1" x14ac:dyDescent="0.35">
      <c r="A37" s="32" t="str">
        <f>A21</f>
        <v>Labs</v>
      </c>
      <c r="B37" s="63">
        <f>LARGE($B21:$E21, B$28)</f>
        <v>1</v>
      </c>
      <c r="C37" s="63">
        <f>LARGE($B21:$E21, C$28)</f>
        <v>1</v>
      </c>
      <c r="D37" s="76">
        <f>LARGE($B21:$E21, D$28)</f>
        <v>0.95</v>
      </c>
      <c r="E37" s="55">
        <f>LARGE($B21:$E21, E$28)</f>
        <v>0.95</v>
      </c>
      <c r="F37" s="55"/>
      <c r="G37" s="55"/>
      <c r="H37" s="55"/>
      <c r="I37" s="57"/>
      <c r="J37" s="58"/>
      <c r="K37" s="80">
        <v>610</v>
      </c>
      <c r="L37" s="81" t="s">
        <v>19</v>
      </c>
      <c r="M37" s="57"/>
      <c r="N37" s="57"/>
      <c r="O37" s="57"/>
      <c r="P37" s="57"/>
      <c r="Q37" s="99" t="s">
        <v>27</v>
      </c>
      <c r="R37" s="100"/>
      <c r="S37" s="71">
        <f>AVERAGE(B32:M32)</f>
        <v>0.94499999999999995</v>
      </c>
      <c r="T37" s="68">
        <v>150</v>
      </c>
      <c r="U37" s="68">
        <f>S37*T37</f>
        <v>141.75</v>
      </c>
      <c r="V37" s="100">
        <f>U37+V36</f>
        <v>285.82051282051282</v>
      </c>
      <c r="W37" s="100"/>
      <c r="X37" s="101">
        <f>T37+X36</f>
        <v>300</v>
      </c>
      <c r="Y37" s="107"/>
      <c r="Z37" s="57"/>
      <c r="AA37" s="57"/>
      <c r="AB37" s="57"/>
    </row>
    <row r="38" spans="1:28" x14ac:dyDescent="0.3">
      <c r="A38" s="3"/>
      <c r="B38" s="7"/>
      <c r="C38" s="7"/>
      <c r="D38" s="7"/>
      <c r="E38" s="7"/>
      <c r="K38" s="80">
        <v>690</v>
      </c>
      <c r="L38" s="81" t="s">
        <v>18</v>
      </c>
      <c r="Q38" s="72"/>
      <c r="R38" s="68"/>
      <c r="S38" s="68"/>
      <c r="T38" s="68"/>
      <c r="U38" s="68"/>
      <c r="V38" s="68"/>
      <c r="W38" s="68"/>
      <c r="X38" s="68"/>
      <c r="Y38" s="73"/>
    </row>
    <row r="39" spans="1:28" x14ac:dyDescent="0.3">
      <c r="A39" s="3"/>
      <c r="B39" s="7"/>
      <c r="C39" s="7"/>
      <c r="D39" s="7"/>
      <c r="E39" s="7"/>
      <c r="K39" s="80">
        <v>720</v>
      </c>
      <c r="L39" s="81" t="s">
        <v>17</v>
      </c>
      <c r="Q39" s="99" t="s">
        <v>29</v>
      </c>
      <c r="R39" s="100"/>
      <c r="S39" s="71">
        <f>AVERAGE(B36:G36)</f>
        <v>0.98333333333333339</v>
      </c>
      <c r="T39" s="68">
        <v>70</v>
      </c>
      <c r="U39" s="68">
        <f>S39*T39</f>
        <v>68.833333333333343</v>
      </c>
      <c r="V39" s="100">
        <f>V37+U39</f>
        <v>354.65384615384619</v>
      </c>
      <c r="W39" s="100"/>
      <c r="X39" s="101">
        <f>T39+X37</f>
        <v>370</v>
      </c>
      <c r="Y39" s="107"/>
    </row>
    <row r="40" spans="1:28" x14ac:dyDescent="0.3">
      <c r="B40" s="7"/>
      <c r="C40" s="7"/>
      <c r="D40" s="7"/>
      <c r="E40" s="7"/>
      <c r="K40" s="80">
        <v>750</v>
      </c>
      <c r="L40" s="81" t="s">
        <v>16</v>
      </c>
      <c r="Q40" s="99" t="s">
        <v>2</v>
      </c>
      <c r="R40" s="100"/>
      <c r="S40" s="71">
        <f>AVERAGE(B37:D37)</f>
        <v>0.98333333333333339</v>
      </c>
      <c r="T40" s="68">
        <v>100</v>
      </c>
      <c r="U40" s="68">
        <f>S40*T40</f>
        <v>98.333333333333343</v>
      </c>
      <c r="V40" s="100">
        <f>V39+U40</f>
        <v>452.98717948717956</v>
      </c>
      <c r="W40" s="100"/>
      <c r="X40" s="101">
        <f>T40+X39</f>
        <v>470</v>
      </c>
      <c r="Y40" s="107"/>
    </row>
    <row r="41" spans="1:28" x14ac:dyDescent="0.3">
      <c r="I41" s="5"/>
      <c r="K41" s="80">
        <v>780</v>
      </c>
      <c r="L41" s="81" t="s">
        <v>15</v>
      </c>
      <c r="Q41" s="99" t="s">
        <v>28</v>
      </c>
      <c r="R41" s="100"/>
      <c r="S41" s="71">
        <f>B34</f>
        <v>1</v>
      </c>
      <c r="T41" s="68">
        <v>5</v>
      </c>
      <c r="U41" s="68">
        <f>S41*T41</f>
        <v>5</v>
      </c>
      <c r="V41" s="100">
        <f>V40+U41</f>
        <v>457.98717948717956</v>
      </c>
      <c r="W41" s="100"/>
      <c r="X41" s="101">
        <f>T41+X40</f>
        <v>475</v>
      </c>
      <c r="Y41" s="107"/>
    </row>
    <row r="42" spans="1:28" x14ac:dyDescent="0.3">
      <c r="K42" s="80">
        <v>810</v>
      </c>
      <c r="L42" s="81" t="s">
        <v>14</v>
      </c>
      <c r="Q42" s="99" t="s">
        <v>32</v>
      </c>
      <c r="R42" s="100"/>
      <c r="S42" s="71">
        <f>B35</f>
        <v>0.9</v>
      </c>
      <c r="T42" s="68">
        <v>25</v>
      </c>
      <c r="U42" s="68">
        <f>S42*T42</f>
        <v>22.5</v>
      </c>
      <c r="V42" s="100">
        <f>V41+U42</f>
        <v>480.48717948717956</v>
      </c>
      <c r="W42" s="100"/>
      <c r="X42" s="101">
        <f>T42+X41</f>
        <v>500</v>
      </c>
      <c r="Y42" s="107"/>
    </row>
    <row r="43" spans="1:28" x14ac:dyDescent="0.3">
      <c r="K43" s="80">
        <v>835</v>
      </c>
      <c r="L43" s="81" t="s">
        <v>13</v>
      </c>
      <c r="Q43" s="72"/>
      <c r="R43" s="68"/>
      <c r="S43" s="68"/>
      <c r="T43" s="68"/>
      <c r="U43" s="68"/>
      <c r="V43" s="68"/>
      <c r="W43" s="68"/>
      <c r="X43" s="68"/>
      <c r="Y43" s="73"/>
    </row>
    <row r="44" spans="1:28" s="4" customFormat="1" x14ac:dyDescent="0.3">
      <c r="B44" s="3"/>
      <c r="C44" s="3"/>
      <c r="D44" s="3"/>
      <c r="E44" s="3"/>
      <c r="G44" s="3"/>
      <c r="H44" s="3"/>
      <c r="J44" s="2"/>
      <c r="K44" s="80">
        <v>860</v>
      </c>
      <c r="L44" s="81" t="s">
        <v>10</v>
      </c>
      <c r="Q44" s="99" t="s">
        <v>31</v>
      </c>
      <c r="R44" s="100"/>
      <c r="S44" s="71">
        <f>AVERAGE(B31:AB31)</f>
        <v>0.62962962962962965</v>
      </c>
      <c r="T44" s="68">
        <v>25</v>
      </c>
      <c r="U44" s="68">
        <f>S44*T44</f>
        <v>15.74074074074074</v>
      </c>
      <c r="V44" s="100">
        <f>V42+U44</f>
        <v>496.22792022792032</v>
      </c>
      <c r="W44" s="100"/>
      <c r="X44" s="101">
        <f>X42</f>
        <v>500</v>
      </c>
      <c r="Y44" s="102"/>
    </row>
    <row r="45" spans="1:28" ht="16.2" thickBot="1" x14ac:dyDescent="0.35">
      <c r="K45" s="80">
        <v>880</v>
      </c>
      <c r="L45" s="81" t="s">
        <v>9</v>
      </c>
      <c r="Q45" s="106" t="s">
        <v>39</v>
      </c>
      <c r="R45" s="103"/>
      <c r="S45" s="103"/>
      <c r="T45" s="103"/>
      <c r="U45" s="103"/>
      <c r="V45" s="103">
        <f>MIN(V44, 500)</f>
        <v>496.22792022792032</v>
      </c>
      <c r="W45" s="103"/>
      <c r="X45" s="104">
        <f>X44</f>
        <v>500</v>
      </c>
      <c r="Y45" s="105"/>
    </row>
    <row r="46" spans="1:28" x14ac:dyDescent="0.3">
      <c r="K46" s="80">
        <v>900</v>
      </c>
      <c r="L46" s="81" t="s">
        <v>8</v>
      </c>
      <c r="N46" s="31"/>
      <c r="O46" s="31"/>
      <c r="P46" s="31"/>
      <c r="Q46" s="66"/>
      <c r="R46" s="66"/>
      <c r="S46" s="66"/>
      <c r="T46" s="66"/>
      <c r="U46" s="66"/>
      <c r="V46" s="66"/>
      <c r="W46" s="66"/>
      <c r="X46" s="31"/>
      <c r="Y46" s="31"/>
      <c r="Z46" s="31"/>
    </row>
    <row r="47" spans="1:28" x14ac:dyDescent="0.3">
      <c r="K47" s="80">
        <v>920</v>
      </c>
      <c r="L47" s="81" t="s">
        <v>7</v>
      </c>
      <c r="N47" s="31"/>
      <c r="O47" s="31"/>
      <c r="P47" s="31"/>
      <c r="Q47" s="66"/>
      <c r="R47" s="66"/>
      <c r="S47" s="66"/>
      <c r="T47" s="66"/>
      <c r="U47" s="66"/>
      <c r="V47" s="66"/>
      <c r="W47" s="66"/>
      <c r="X47" s="31"/>
      <c r="Y47" s="31"/>
      <c r="Z47" s="31"/>
    </row>
    <row r="48" spans="1:28" ht="16.2" thickBot="1" x14ac:dyDescent="0.35">
      <c r="K48" s="82">
        <v>950</v>
      </c>
      <c r="L48" s="83" t="s">
        <v>6</v>
      </c>
      <c r="N48" s="31"/>
      <c r="O48" s="31"/>
      <c r="P48" s="31"/>
      <c r="Q48" s="66"/>
      <c r="R48" s="66"/>
      <c r="S48" s="66"/>
      <c r="T48" s="66"/>
      <c r="U48" s="66"/>
      <c r="V48" s="66"/>
      <c r="W48" s="66"/>
      <c r="X48" s="31"/>
      <c r="Y48" s="31"/>
      <c r="Z48" s="31"/>
    </row>
    <row r="49" spans="14:26" x14ac:dyDescent="0.3">
      <c r="N49" s="31"/>
      <c r="O49" s="31"/>
      <c r="P49" s="31"/>
      <c r="Q49" s="66"/>
      <c r="R49" s="66"/>
      <c r="S49" s="66"/>
      <c r="T49" s="66"/>
      <c r="U49" s="66"/>
      <c r="V49" s="66"/>
      <c r="W49" s="66"/>
      <c r="X49" s="31"/>
      <c r="Y49" s="31"/>
      <c r="Z49" s="31"/>
    </row>
    <row r="50" spans="14:26" x14ac:dyDescent="0.3">
      <c r="N50" s="31"/>
      <c r="O50" s="31"/>
      <c r="P50" s="31"/>
      <c r="Q50" s="66"/>
      <c r="R50" s="66"/>
      <c r="S50" s="66"/>
      <c r="T50" s="66"/>
      <c r="U50" s="66"/>
      <c r="V50" s="66"/>
      <c r="W50" s="66"/>
      <c r="X50" s="31"/>
      <c r="Y50" s="31"/>
      <c r="Z50" s="31"/>
    </row>
  </sheetData>
  <mergeCells count="46">
    <mergeCell ref="Q33:R33"/>
    <mergeCell ref="Q34:R34"/>
    <mergeCell ref="Q35:R35"/>
    <mergeCell ref="V33:W33"/>
    <mergeCell ref="V34:W34"/>
    <mergeCell ref="V35:W35"/>
    <mergeCell ref="Q36:R36"/>
    <mergeCell ref="V36:W36"/>
    <mergeCell ref="X34:Y34"/>
    <mergeCell ref="X35:Y35"/>
    <mergeCell ref="X36:Y36"/>
    <mergeCell ref="X39:Y39"/>
    <mergeCell ref="X40:Y40"/>
    <mergeCell ref="X41:Y41"/>
    <mergeCell ref="X42:Y42"/>
    <mergeCell ref="Q37:R37"/>
    <mergeCell ref="V37:W37"/>
    <mergeCell ref="X37:Y37"/>
    <mergeCell ref="Q39:R39"/>
    <mergeCell ref="Q40:R40"/>
    <mergeCell ref="Q41:R41"/>
    <mergeCell ref="Q42:R42"/>
    <mergeCell ref="V39:W39"/>
    <mergeCell ref="V40:W40"/>
    <mergeCell ref="V41:W41"/>
    <mergeCell ref="V42:W42"/>
    <mergeCell ref="Q44:R44"/>
    <mergeCell ref="V44:W44"/>
    <mergeCell ref="X44:Y44"/>
    <mergeCell ref="V45:W45"/>
    <mergeCell ref="X45:Y45"/>
    <mergeCell ref="Q45:U45"/>
    <mergeCell ref="A1:C1"/>
    <mergeCell ref="A2:C2"/>
    <mergeCell ref="A3:C3"/>
    <mergeCell ref="A4:C4"/>
    <mergeCell ref="A5:C5"/>
    <mergeCell ref="A26:AB26"/>
    <mergeCell ref="F2:Q2"/>
    <mergeCell ref="F3:Q3"/>
    <mergeCell ref="F6:Q6"/>
    <mergeCell ref="F7:Q7"/>
    <mergeCell ref="F8:Q8"/>
    <mergeCell ref="F4:Q4"/>
    <mergeCell ref="F5:Q5"/>
    <mergeCell ref="A6:C6"/>
  </mergeCells>
  <hyperlinks>
    <hyperlink ref="F4" r:id="rId1" xr:uid="{D8D447CC-52A5-4258-94E9-78ACB41A3D15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Selen</dc:creator>
  <cp:lastModifiedBy>Robert Chamberlain</cp:lastModifiedBy>
  <dcterms:created xsi:type="dcterms:W3CDTF">2012-11-05T12:26:56Z</dcterms:created>
  <dcterms:modified xsi:type="dcterms:W3CDTF">2021-08-09T17:03:40Z</dcterms:modified>
</cp:coreProperties>
</file>